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atod\Desktop\"/>
    </mc:Choice>
  </mc:AlternateContent>
  <xr:revisionPtr revIDLastSave="0" documentId="13_ncr:1_{3D1387EB-DB98-4BCC-B39E-1F71A22BCE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証明書発行願 (変更)" sheetId="3" r:id="rId1"/>
  </sheets>
  <definedNames>
    <definedName name="_xlnm.Print_Area" localSheetId="0">'証明書発行願 (変更)'!$A$1:$Z$44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0" i="3" l="1"/>
  <c r="AE48" i="3"/>
  <c r="AE47" i="3"/>
  <c r="S33" i="3"/>
  <c r="Q28" i="3"/>
  <c r="X23" i="3"/>
  <c r="P23" i="3"/>
  <c r="X22" i="3"/>
  <c r="P22" i="3"/>
  <c r="P21" i="3"/>
  <c r="P20" i="3"/>
  <c r="P19" i="3"/>
  <c r="P18" i="3"/>
  <c r="Y17" i="3"/>
  <c r="P17" i="3"/>
  <c r="P16" i="3"/>
  <c r="P24" i="3" l="1"/>
  <c r="V27" i="3" s="1"/>
  <c r="AE49" i="3"/>
  <c r="Y21" i="3"/>
  <c r="W22" i="3" l="1"/>
  <c r="W23" i="3"/>
  <c r="Y22" i="3"/>
  <c r="Y23" i="3"/>
  <c r="W24" i="3" l="1"/>
  <c r="V28" i="3" s="1"/>
  <c r="V29" i="3" s="1"/>
</calcChain>
</file>

<file path=xl/sharedStrings.xml><?xml version="1.0" encoding="utf-8"?>
<sst xmlns="http://schemas.openxmlformats.org/spreadsheetml/2006/main" count="138" uniqueCount="76">
  <si>
    <t>証明書発行願</t>
    <rPh sb="0" eb="3">
      <t>ショウメイショ</t>
    </rPh>
    <rPh sb="3" eb="5">
      <t>ハッコウ</t>
    </rPh>
    <rPh sb="5" eb="6">
      <t>ネガ</t>
    </rPh>
    <phoneticPr fontId="3"/>
  </si>
  <si>
    <t>記入日</t>
    <rPh sb="0" eb="2">
      <t>キニュウ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</si>
  <si>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</si>
  <si>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</si>
  <si>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</si>
  <si>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氏名</t>
    <rPh sb="0" eb="1">
      <t>シ</t>
    </rPh>
    <rPh sb="1" eb="2">
      <t>ナ</t>
    </rPh>
    <phoneticPr fontId="3"/>
  </si>
  <si>
    <t>フリガナ</t>
    <phoneticPr fontId="3"/>
  </si>
  <si>
    <t>英文表記氏名</t>
    <rPh sb="0" eb="2">
      <t>エイブン</t>
    </rPh>
    <rPh sb="2" eb="4">
      <t>ヒョウキ</t>
    </rPh>
    <rPh sb="4" eb="6">
      <t>シメイ</t>
    </rPh>
    <phoneticPr fontId="3"/>
  </si>
  <si>
    <t>※英文証明書申請時のみ</t>
    <rPh sb="1" eb="3">
      <t>エイブン</t>
    </rPh>
    <rPh sb="3" eb="6">
      <t>ショウメイショ</t>
    </rPh>
    <rPh sb="6" eb="9">
      <t>シンセイジ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</si>
  <si>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</si>
  <si>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1">
      <t>ウツツ</t>
    </rPh>
    <rPh sb="1" eb="2">
      <t>ジュウ</t>
    </rPh>
    <rPh sb="2" eb="3">
      <t>ショ</t>
    </rPh>
    <phoneticPr fontId="3"/>
  </si>
  <si>
    <t>〒</t>
    <phoneticPr fontId="3"/>
  </si>
  <si>
    <t>―</t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</si>
  <si>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</si>
  <si>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℡</t>
    <phoneticPr fontId="3"/>
  </si>
  <si>
    <t>※必ず昼間に連絡のつく番号をご記入ください</t>
    <rPh sb="1" eb="2">
      <t>カナラ</t>
    </rPh>
    <rPh sb="3" eb="5">
      <t>ヒルマ</t>
    </rPh>
    <rPh sb="6" eb="8">
      <t>レンラク</t>
    </rPh>
    <rPh sb="11" eb="13">
      <t>バンゴウ</t>
    </rPh>
    <rPh sb="15" eb="17">
      <t>キニュウ</t>
    </rPh>
    <phoneticPr fontId="3"/>
  </si>
  <si>
    <t>科・コース・組</t>
    <rPh sb="0" eb="1">
      <t>カ</t>
    </rPh>
    <rPh sb="6" eb="7">
      <t>クミ</t>
    </rPh>
    <phoneticPr fontId="3"/>
  </si>
  <si>
    <t>科</t>
    <rPh sb="0" eb="1">
      <t>カ</t>
    </rPh>
    <phoneticPr fontId="3"/>
  </si>
  <si>
    <t>コース</t>
    <phoneticPr fontId="3"/>
  </si>
  <si>
    <t>組</t>
    <rPh sb="0" eb="1">
      <t>クミ</t>
    </rPh>
    <phoneticPr fontId="3"/>
  </si>
  <si>
    <t>担任</t>
    <rPh sb="0" eb="2">
      <t>タンニン</t>
    </rPh>
    <phoneticPr fontId="3"/>
  </si>
  <si>
    <t>入学</t>
    <rPh sb="0" eb="1">
      <t>イ</t>
    </rPh>
    <rPh sb="1" eb="2">
      <t>ガク</t>
    </rPh>
    <phoneticPr fontId="3"/>
  </si>
  <si>
    <t>4月　入学</t>
    <rPh sb="1" eb="2">
      <t>ガツ</t>
    </rPh>
    <rPh sb="3" eb="5">
      <t>ニュウガク</t>
    </rPh>
    <phoneticPr fontId="3"/>
  </si>
  <si>
    <t>卒業／転・退学</t>
    <rPh sb="0" eb="2">
      <t>ソツギョウ</t>
    </rPh>
    <rPh sb="3" eb="4">
      <t>テン</t>
    </rPh>
    <rPh sb="5" eb="7">
      <t>タイガク</t>
    </rPh>
    <phoneticPr fontId="3"/>
  </si>
  <si>
    <t>3月　卒業</t>
    <rPh sb="1" eb="2">
      <t>ガツ</t>
    </rPh>
    <rPh sb="3" eb="5">
      <t>ソツギョウ</t>
    </rPh>
    <phoneticPr fontId="3"/>
  </si>
  <si>
    <t>／</t>
    <phoneticPr fontId="3"/>
  </si>
  <si>
    <t>　転・退学</t>
    <rPh sb="1" eb="2">
      <t>テン</t>
    </rPh>
    <rPh sb="3" eb="5">
      <t>タイガク</t>
    </rPh>
    <phoneticPr fontId="3"/>
  </si>
  <si>
    <t>使用目的</t>
    <rPh sb="0" eb="2">
      <t>シヨウ</t>
    </rPh>
    <rPh sb="2" eb="4">
      <t>モクテキ</t>
    </rPh>
    <phoneticPr fontId="3"/>
  </si>
  <si>
    <t>必要な証明書</t>
    <rPh sb="0" eb="2">
      <t>ヒツヨウ</t>
    </rPh>
    <rPh sb="3" eb="6">
      <t>ショウメイショ</t>
    </rPh>
    <phoneticPr fontId="3"/>
  </si>
  <si>
    <t>必要数</t>
    <rPh sb="0" eb="3">
      <t>ヒツヨウスウ</t>
    </rPh>
    <phoneticPr fontId="3"/>
  </si>
  <si>
    <t>１通の手数料</t>
    <rPh sb="1" eb="2">
      <t>ツウ</t>
    </rPh>
    <rPh sb="3" eb="6">
      <t>テスウリョウ</t>
    </rPh>
    <phoneticPr fontId="3"/>
  </si>
  <si>
    <t>合計の手数料</t>
    <rPh sb="0" eb="2">
      <t>ゴウケイ</t>
    </rPh>
    <rPh sb="3" eb="6">
      <t>テスウリョウ</t>
    </rPh>
    <phoneticPr fontId="3"/>
  </si>
  <si>
    <t>郵送料計算</t>
    <rPh sb="0" eb="3">
      <t>ユウソウリョウ</t>
    </rPh>
    <rPh sb="3" eb="5">
      <t>ケイサン</t>
    </rPh>
    <phoneticPr fontId="3"/>
  </si>
  <si>
    <t>卒業証明書</t>
    <rPh sb="0" eb="2">
      <t>ソツギョウ</t>
    </rPh>
    <rPh sb="2" eb="5">
      <t>ショウメイショ</t>
    </rPh>
    <phoneticPr fontId="3"/>
  </si>
  <si>
    <t>通</t>
    <rPh sb="0" eb="1">
      <t>ツウ</t>
    </rPh>
    <phoneticPr fontId="3"/>
  </si>
  <si>
    <t>×</t>
    <phoneticPr fontId="3"/>
  </si>
  <si>
    <t>円</t>
    <rPh sb="0" eb="1">
      <t>エン</t>
    </rPh>
    <phoneticPr fontId="3"/>
  </si>
  <si>
    <t>＝</t>
    <phoneticPr fontId="3"/>
  </si>
  <si>
    <t>成績証明書</t>
    <rPh sb="0" eb="2">
      <t>セイセキ</t>
    </rPh>
    <rPh sb="2" eb="5">
      <t>ショウメイショ</t>
    </rPh>
    <phoneticPr fontId="3"/>
  </si>
  <si>
    <t>通×</t>
    <rPh sb="0" eb="1">
      <t>ツウ</t>
    </rPh>
    <phoneticPr fontId="3"/>
  </si>
  <si>
    <t>ｇ＝</t>
    <phoneticPr fontId="3"/>
  </si>
  <si>
    <t>ｇ</t>
    <phoneticPr fontId="3"/>
  </si>
  <si>
    <t>単位修得証明書</t>
    <rPh sb="0" eb="2">
      <t>タンイ</t>
    </rPh>
    <rPh sb="2" eb="4">
      <t>シュウトク</t>
    </rPh>
    <rPh sb="4" eb="7">
      <t>ショウメイショ</t>
    </rPh>
    <phoneticPr fontId="3"/>
  </si>
  <si>
    <t>推薦書</t>
    <rPh sb="0" eb="2">
      <t>スイセン</t>
    </rPh>
    <rPh sb="2" eb="3">
      <t>ショ</t>
    </rPh>
    <phoneticPr fontId="3"/>
  </si>
  <si>
    <t>調査書</t>
    <rPh sb="0" eb="3">
      <t>チョウサショ</t>
    </rPh>
    <phoneticPr fontId="3"/>
  </si>
  <si>
    <t>　返信用封筒</t>
    <rPh sb="1" eb="4">
      <t>ヘンシンヨウ</t>
    </rPh>
    <rPh sb="4" eb="6">
      <t>フウトウ</t>
    </rPh>
    <phoneticPr fontId="3"/>
  </si>
  <si>
    <t>英文卒業証明書</t>
    <rPh sb="0" eb="2">
      <t>エイブン</t>
    </rPh>
    <rPh sb="2" eb="4">
      <t>ソツギョウ</t>
    </rPh>
    <rPh sb="4" eb="7">
      <t>ショウメイショ</t>
    </rPh>
    <phoneticPr fontId="3"/>
  </si>
  <si>
    <t>合計</t>
    <rPh sb="0" eb="2">
      <t>ゴウケイ</t>
    </rPh>
    <phoneticPr fontId="3"/>
  </si>
  <si>
    <t>英文成績証明書</t>
    <rPh sb="0" eb="2">
      <t>エイブン</t>
    </rPh>
    <rPh sb="2" eb="4">
      <t>セイセキ</t>
    </rPh>
    <rPh sb="4" eb="7">
      <t>ショウメイショ</t>
    </rPh>
    <phoneticPr fontId="3"/>
  </si>
  <si>
    <t>郵送料</t>
    <rPh sb="0" eb="3">
      <t>ユウソウリョウ</t>
    </rPh>
    <phoneticPr fontId="3"/>
  </si>
  <si>
    <t>（）</t>
    <phoneticPr fontId="3"/>
  </si>
  <si>
    <t>速達料金</t>
    <rPh sb="0" eb="2">
      <t>ソクタツ</t>
    </rPh>
    <rPh sb="2" eb="3">
      <t>リョウ</t>
    </rPh>
    <rPh sb="3" eb="4">
      <t>キン</t>
    </rPh>
    <phoneticPr fontId="3"/>
  </si>
  <si>
    <t>証明書手数料の合計額</t>
    <rPh sb="0" eb="3">
      <t>ショウメイショ</t>
    </rPh>
    <rPh sb="3" eb="6">
      <t>テスウリョウ</t>
    </rPh>
    <rPh sb="7" eb="9">
      <t>ゴウケイ</t>
    </rPh>
    <rPh sb="9" eb="10">
      <t>ガク</t>
    </rPh>
    <phoneticPr fontId="3"/>
  </si>
  <si>
    <t>計</t>
    <rPh sb="0" eb="1">
      <t>ケイ</t>
    </rPh>
    <phoneticPr fontId="3"/>
  </si>
  <si>
    <t>⇒</t>
    <phoneticPr fontId="3"/>
  </si>
  <si>
    <t>同封する郵便切手の合計額</t>
    <rPh sb="0" eb="2">
      <t>ドウフウ</t>
    </rPh>
    <rPh sb="4" eb="6">
      <t>ユウビン</t>
    </rPh>
    <rPh sb="6" eb="8">
      <t>キッテ</t>
    </rPh>
    <rPh sb="9" eb="11">
      <t>ゴウケイ</t>
    </rPh>
    <rPh sb="11" eb="12">
      <t>ガク</t>
    </rPh>
    <phoneticPr fontId="3"/>
  </si>
  <si>
    <t>※郵送希望の場合は、必ず下の枠内に郵送先を記入してください。</t>
    <rPh sb="1" eb="3">
      <t>ユウソウ</t>
    </rPh>
    <rPh sb="3" eb="5">
      <t>キボウ</t>
    </rPh>
    <rPh sb="6" eb="8">
      <t>バアイ</t>
    </rPh>
    <rPh sb="10" eb="11">
      <t>カナラ</t>
    </rPh>
    <rPh sb="12" eb="13">
      <t>シタ</t>
    </rPh>
    <rPh sb="14" eb="16">
      <t>ワクナイ</t>
    </rPh>
    <rPh sb="17" eb="19">
      <t>ユウソウ</t>
    </rPh>
    <rPh sb="19" eb="20">
      <t>サキ</t>
    </rPh>
    <rPh sb="21" eb="23">
      <t>キニュウ</t>
    </rPh>
    <phoneticPr fontId="3"/>
  </si>
  <si>
    <t>↓</t>
    <phoneticPr fontId="3"/>
  </si>
  <si>
    <t>　　</t>
    <phoneticPr fontId="3"/>
  </si>
  <si>
    <t>様</t>
    <rPh sb="0" eb="1">
      <t>サマ</t>
    </rPh>
    <phoneticPr fontId="3"/>
  </si>
  <si>
    <t>区分</t>
    <rPh sb="0" eb="2">
      <t>クブン</t>
    </rPh>
    <phoneticPr fontId="3"/>
  </si>
  <si>
    <t>料金</t>
    <rPh sb="0" eb="2">
      <t>リョウキン</t>
    </rPh>
    <phoneticPr fontId="3"/>
  </si>
  <si>
    <t>速達</t>
    <rPh sb="0" eb="2">
      <t>ソクタツ</t>
    </rPh>
    <phoneticPr fontId="3"/>
  </si>
  <si>
    <t>←入力</t>
    <rPh sb="1" eb="3">
      <t>ニュウリョク</t>
    </rPh>
    <phoneticPr fontId="3"/>
  </si>
  <si>
    <t>0設定</t>
    <rPh sb="1" eb="3">
      <t>セッテイ</t>
    </rPh>
    <phoneticPr fontId="3"/>
  </si>
  <si>
    <t>50ｇ以内</t>
    <rPh sb="3" eb="5">
      <t>イナイ</t>
    </rPh>
    <phoneticPr fontId="3"/>
  </si>
  <si>
    <t>郵送料計</t>
    <rPh sb="0" eb="3">
      <t>ユウソウリョウ</t>
    </rPh>
    <rPh sb="3" eb="4">
      <t>ケイ</t>
    </rPh>
    <phoneticPr fontId="3"/>
  </si>
  <si>
    <t>100ｇ以内</t>
    <rPh sb="4" eb="6">
      <t>イナイ</t>
    </rPh>
    <phoneticPr fontId="3"/>
  </si>
  <si>
    <t>150ｇ以内</t>
    <rPh sb="4" eb="6">
      <t>イナイ</t>
    </rPh>
    <phoneticPr fontId="3"/>
  </si>
  <si>
    <t>250ｇ以内</t>
    <rPh sb="4" eb="6">
      <t>イナイ</t>
    </rPh>
    <phoneticPr fontId="3"/>
  </si>
  <si>
    <t>500ｇ以内</t>
    <rPh sb="4" eb="6">
      <t>イナイ</t>
    </rPh>
    <phoneticPr fontId="3"/>
  </si>
  <si>
    <t>1ｋｇ以内</t>
    <rPh sb="3" eb="5">
      <t>イナイ</t>
    </rPh>
    <phoneticPr fontId="3"/>
  </si>
  <si>
    <t>2ｋｇ以内</t>
    <rPh sb="3" eb="5">
      <t>イナイ</t>
    </rPh>
    <phoneticPr fontId="3"/>
  </si>
  <si>
    <t>4ｋｇ以内</t>
    <rPh sb="3" eb="5">
      <t>イナイ</t>
    </rPh>
    <phoneticPr fontId="3"/>
  </si>
  <si>
    <r>
      <rPr>
        <b/>
        <sz val="11"/>
        <rFont val="游ゴシック"/>
        <family val="3"/>
        <charset val="128"/>
        <scheme val="minor"/>
      </rPr>
      <t>　速達</t>
    </r>
    <r>
      <rPr>
        <sz val="11"/>
        <rFont val="游ゴシック"/>
        <family val="3"/>
        <charset val="128"/>
        <scheme val="minor"/>
      </rPr>
      <t>を希望される場合は
　右の枠内に　</t>
    </r>
    <r>
      <rPr>
        <b/>
        <sz val="11"/>
        <rFont val="游ゴシック"/>
        <family val="3"/>
        <charset val="128"/>
        <scheme val="minor"/>
      </rPr>
      <t>速達　</t>
    </r>
    <r>
      <rPr>
        <sz val="11"/>
        <rFont val="游ゴシック"/>
        <family val="3"/>
        <charset val="128"/>
        <scheme val="minor"/>
      </rPr>
      <t>と
　入力してください</t>
    </r>
    <rPh sb="1" eb="3">
      <t>ソクタツ</t>
    </rPh>
    <rPh sb="4" eb="6">
      <t>キボウ</t>
    </rPh>
    <rPh sb="9" eb="11">
      <t>バアイ</t>
    </rPh>
    <rPh sb="14" eb="15">
      <t>ミギ</t>
    </rPh>
    <rPh sb="16" eb="18">
      <t>ワクナイ</t>
    </rPh>
    <rPh sb="20" eb="22">
      <t>ソクタツ</t>
    </rPh>
    <rPh sb="26" eb="28">
      <t>ニュウリョク</t>
    </rPh>
    <phoneticPr fontId="3"/>
  </si>
  <si>
    <t>　証明書</t>
    <rPh sb="1" eb="4">
      <t>ショウメイショ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</si>
</sst>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0" tint="-0.34998626667073579"/>
      <name val="游ゴシック"/>
      <family val="2"/>
      <charset val="128"/>
      <scheme val="minor"/>
    </font>
    <font>
      <sz val="9"/>
      <color theme="0" tint="-0.3499862666707357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ck">
        <color rgb="FF0070C0"/>
      </right>
      <top style="double">
        <color indexed="64"/>
      </top>
      <bottom style="medium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medium">
        <color auto="1"/>
      </right>
      <top style="thick">
        <color rgb="FF0070C0"/>
      </top>
      <bottom style="thick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0" fillId="0" borderId="21" xfId="0" applyBorder="1" applyAlignment="1">
      <alignment horizontal="center" vertical="center"/>
    </xf>
    <xf numFmtId="0" fontId="11" fillId="0" borderId="32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11" fillId="0" borderId="38" xfId="0" applyFont="1" applyBorder="1">
      <alignment vertical="center"/>
    </xf>
    <xf numFmtId="0" fontId="0" fillId="0" borderId="38" xfId="0" applyBorder="1" applyAlignment="1">
      <alignment horizontal="center" vertical="center"/>
    </xf>
    <xf numFmtId="38" fontId="13" fillId="0" borderId="23" xfId="1" applyFont="1" applyBorder="1" applyAlignment="1">
      <alignment vertical="top"/>
    </xf>
    <xf numFmtId="38" fontId="13" fillId="0" borderId="0" xfId="1" applyFont="1" applyBorder="1" applyAlignment="1">
      <alignment vertical="top"/>
    </xf>
    <xf numFmtId="38" fontId="13" fillId="0" borderId="41" xfId="1" applyFont="1" applyBorder="1" applyAlignment="1">
      <alignment vertical="top"/>
    </xf>
    <xf numFmtId="38" fontId="11" fillId="0" borderId="41" xfId="1" applyFont="1" applyBorder="1" applyAlignment="1">
      <alignment horizontal="center" vertical="center"/>
    </xf>
    <xf numFmtId="0" fontId="11" fillId="0" borderId="43" xfId="0" applyFont="1" applyBorder="1" applyAlignment="1">
      <alignment horizontal="distributed" vertical="center" indent="1"/>
    </xf>
    <xf numFmtId="0" fontId="11" fillId="0" borderId="44" xfId="0" applyFont="1" applyBorder="1">
      <alignment vertical="center"/>
    </xf>
    <xf numFmtId="38" fontId="11" fillId="0" borderId="30" xfId="1" applyFont="1" applyBorder="1" applyAlignment="1">
      <alignment horizontal="center" vertical="center"/>
    </xf>
    <xf numFmtId="38" fontId="0" fillId="0" borderId="51" xfId="1" applyFont="1" applyBorder="1" applyAlignment="1">
      <alignment horizontal="center" vertical="center"/>
    </xf>
    <xf numFmtId="38" fontId="0" fillId="2" borderId="53" xfId="1" applyFont="1" applyFill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0" borderId="51" xfId="0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0" fontId="11" fillId="2" borderId="62" xfId="0" applyFont="1" applyFill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5" fillId="0" borderId="0" xfId="0" applyFont="1" applyAlignment="1">
      <alignment vertical="center" textRotation="255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vertical="center" textRotation="255"/>
    </xf>
    <xf numFmtId="0" fontId="20" fillId="0" borderId="0" xfId="0" applyFont="1">
      <alignment vertical="center"/>
    </xf>
    <xf numFmtId="0" fontId="0" fillId="0" borderId="3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70" xfId="0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70" xfId="0" applyBorder="1" applyAlignment="1">
      <alignment horizontal="right" vertical="center"/>
    </xf>
    <xf numFmtId="0" fontId="0" fillId="0" borderId="70" xfId="0" applyBorder="1">
      <alignment vertical="center"/>
    </xf>
    <xf numFmtId="0" fontId="0" fillId="0" borderId="16" xfId="0" applyBorder="1" applyAlignment="1">
      <alignment horizontal="center" vertical="center"/>
    </xf>
    <xf numFmtId="0" fontId="11" fillId="0" borderId="32" xfId="0" applyFont="1" applyBorder="1" applyAlignment="1">
      <alignment horizontal="distributed" vertical="center" indent="1"/>
    </xf>
    <xf numFmtId="0" fontId="11" fillId="0" borderId="32" xfId="0" applyFont="1" applyBorder="1" applyAlignment="1">
      <alignment horizontal="right" vertical="center"/>
    </xf>
    <xf numFmtId="38" fontId="13" fillId="0" borderId="23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41" xfId="1" applyFont="1" applyBorder="1" applyAlignment="1">
      <alignment vertical="center"/>
    </xf>
    <xf numFmtId="0" fontId="11" fillId="0" borderId="38" xfId="0" applyFont="1" applyBorder="1" applyAlignment="1">
      <alignment horizontal="distributed" vertical="center" indent="1"/>
    </xf>
    <xf numFmtId="0" fontId="11" fillId="0" borderId="38" xfId="0" applyFont="1" applyBorder="1" applyAlignment="1">
      <alignment horizontal="right" vertical="center"/>
    </xf>
    <xf numFmtId="0" fontId="11" fillId="0" borderId="43" xfId="0" applyFont="1" applyBorder="1" applyAlignment="1">
      <alignment horizontal="right" vertical="center"/>
    </xf>
    <xf numFmtId="38" fontId="13" fillId="0" borderId="23" xfId="1" applyFont="1" applyFill="1" applyBorder="1" applyAlignment="1">
      <alignment vertical="top"/>
    </xf>
    <xf numFmtId="38" fontId="13" fillId="0" borderId="0" xfId="1" applyFont="1" applyFill="1" applyBorder="1" applyAlignment="1">
      <alignment vertical="top"/>
    </xf>
    <xf numFmtId="38" fontId="13" fillId="0" borderId="41" xfId="1" applyFont="1" applyFill="1" applyBorder="1" applyAlignment="1">
      <alignment vertical="top"/>
    </xf>
    <xf numFmtId="0" fontId="21" fillId="0" borderId="0" xfId="0" applyFont="1" applyAlignment="1">
      <alignment horizontal="center" vertical="top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1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59" xfId="0" applyBorder="1" applyAlignment="1">
      <alignment horizontal="distributed" vertical="center" indent="1"/>
    </xf>
    <xf numFmtId="0" fontId="0" fillId="0" borderId="60" xfId="0" applyBorder="1" applyAlignment="1">
      <alignment horizontal="distributed" vertical="center" inden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38" fontId="0" fillId="2" borderId="0" xfId="1" applyFont="1" applyFill="1" applyAlignment="1">
      <alignment horizontal="right" vertical="center" indent="1"/>
    </xf>
    <xf numFmtId="0" fontId="18" fillId="0" borderId="66" xfId="0" applyFont="1" applyBorder="1" applyAlignment="1">
      <alignment horizontal="distributed" vertical="center" indent="1"/>
    </xf>
    <xf numFmtId="0" fontId="18" fillId="0" borderId="67" xfId="0" applyFont="1" applyBorder="1" applyAlignment="1">
      <alignment horizontal="distributed" vertical="center" indent="1"/>
    </xf>
    <xf numFmtId="0" fontId="18" fillId="0" borderId="68" xfId="0" applyFont="1" applyBorder="1" applyAlignment="1">
      <alignment horizontal="distributed" vertical="center" indent="1"/>
    </xf>
    <xf numFmtId="38" fontId="16" fillId="0" borderId="67" xfId="1" applyFont="1" applyBorder="1" applyAlignment="1">
      <alignment horizontal="right" vertical="center" indent="1"/>
    </xf>
    <xf numFmtId="0" fontId="19" fillId="0" borderId="0" xfId="0" applyFont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 applyAlignment="1">
      <alignment horizontal="distributed" vertical="center" indent="1"/>
    </xf>
    <xf numFmtId="0" fontId="0" fillId="0" borderId="48" xfId="0" applyBorder="1" applyAlignment="1">
      <alignment horizontal="distributed" vertical="center" indent="1"/>
    </xf>
    <xf numFmtId="38" fontId="0" fillId="0" borderId="49" xfId="1" applyFont="1" applyBorder="1" applyAlignment="1">
      <alignment horizontal="right" vertical="center" indent="1"/>
    </xf>
    <xf numFmtId="38" fontId="0" fillId="0" borderId="50" xfId="1" applyFont="1" applyBorder="1" applyAlignment="1">
      <alignment horizontal="right" vertical="center" indent="1"/>
    </xf>
    <xf numFmtId="38" fontId="0" fillId="0" borderId="52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38" fontId="0" fillId="2" borderId="25" xfId="1" applyFont="1" applyFill="1" applyBorder="1" applyAlignment="1">
      <alignment horizontal="right" vertical="center" indent="1"/>
    </xf>
    <xf numFmtId="0" fontId="15" fillId="3" borderId="1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5" fillId="3" borderId="63" xfId="0" applyFont="1" applyFill="1" applyBorder="1" applyAlignment="1">
      <alignment vertical="center" wrapText="1"/>
    </xf>
    <xf numFmtId="0" fontId="15" fillId="3" borderId="64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17" fillId="3" borderId="5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55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65" xfId="0" applyFont="1" applyFill="1" applyBorder="1" applyAlignment="1">
      <alignment horizontal="center" vertical="center"/>
    </xf>
    <xf numFmtId="0" fontId="17" fillId="3" borderId="64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0" fontId="0" fillId="0" borderId="56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58" xfId="0" applyBorder="1" applyAlignment="1">
      <alignment horizontal="distributed" vertical="center" indent="1"/>
    </xf>
    <xf numFmtId="0" fontId="11" fillId="0" borderId="0" xfId="1" applyNumberFormat="1" applyFont="1" applyBorder="1" applyAlignment="1">
      <alignment horizontal="right" vertical="center" indent="1"/>
    </xf>
    <xf numFmtId="0" fontId="11" fillId="0" borderId="42" xfId="0" applyFont="1" applyBorder="1" applyAlignment="1">
      <alignment horizontal="distributed" vertical="center"/>
    </xf>
    <xf numFmtId="0" fontId="11" fillId="0" borderId="43" xfId="0" applyFont="1" applyBorder="1" applyAlignment="1">
      <alignment horizontal="distributed" vertical="center"/>
    </xf>
    <xf numFmtId="0" fontId="11" fillId="0" borderId="44" xfId="0" applyFont="1" applyBorder="1" applyAlignment="1">
      <alignment horizontal="distributed" vertical="center"/>
    </xf>
    <xf numFmtId="0" fontId="11" fillId="0" borderId="45" xfId="0" applyFont="1" applyBorder="1" applyAlignment="1">
      <alignment horizontal="right" vertical="center"/>
    </xf>
    <xf numFmtId="0" fontId="11" fillId="0" borderId="43" xfId="0" applyFont="1" applyBorder="1" applyAlignment="1">
      <alignment horizontal="right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38" fontId="11" fillId="0" borderId="23" xfId="1" applyFont="1" applyBorder="1" applyAlignment="1">
      <alignment horizontal="right" vertical="center" indent="1"/>
    </xf>
    <xf numFmtId="38" fontId="11" fillId="0" borderId="0" xfId="1" applyFont="1" applyBorder="1" applyAlignment="1">
      <alignment horizontal="right" vertical="center" indent="1"/>
    </xf>
    <xf numFmtId="38" fontId="14" fillId="0" borderId="29" xfId="1" applyFont="1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0" fontId="11" fillId="0" borderId="13" xfId="1" applyNumberFormat="1" applyFont="1" applyBorder="1" applyAlignment="1">
      <alignment horizontal="right" vertical="center" indent="1"/>
    </xf>
    <xf numFmtId="0" fontId="11" fillId="0" borderId="37" xfId="0" applyFont="1" applyBorder="1" applyAlignment="1">
      <alignment horizontal="distributed" vertical="center" indent="1"/>
    </xf>
    <xf numFmtId="0" fontId="11" fillId="0" borderId="38" xfId="0" applyFont="1" applyBorder="1" applyAlignment="1">
      <alignment horizontal="distributed" vertical="center" indent="1"/>
    </xf>
    <xf numFmtId="0" fontId="11" fillId="0" borderId="39" xfId="0" applyFont="1" applyBorder="1" applyAlignment="1">
      <alignment horizontal="distributed" vertical="center" indent="1"/>
    </xf>
    <xf numFmtId="0" fontId="11" fillId="0" borderId="40" xfId="0" applyFont="1" applyBorder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38" fontId="11" fillId="0" borderId="40" xfId="1" applyFont="1" applyBorder="1" applyAlignment="1">
      <alignment horizontal="right" vertical="center" indent="1"/>
    </xf>
    <xf numFmtId="38" fontId="11" fillId="0" borderId="38" xfId="1" applyFont="1" applyBorder="1" applyAlignment="1">
      <alignment horizontal="right" vertical="center" indent="1"/>
    </xf>
    <xf numFmtId="38" fontId="14" fillId="0" borderId="23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13" fillId="0" borderId="23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23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41" xfId="1" applyFont="1" applyFill="1" applyBorder="1" applyAlignment="1">
      <alignment vertical="center"/>
    </xf>
    <xf numFmtId="0" fontId="11" fillId="0" borderId="31" xfId="0" applyFont="1" applyBorder="1" applyAlignment="1">
      <alignment horizontal="distributed" vertical="center" indent="1"/>
    </xf>
    <xf numFmtId="0" fontId="11" fillId="0" borderId="32" xfId="0" applyFont="1" applyBorder="1" applyAlignment="1">
      <alignment horizontal="distributed" vertical="center" indent="1"/>
    </xf>
    <xf numFmtId="0" fontId="11" fillId="0" borderId="33" xfId="0" applyFont="1" applyBorder="1" applyAlignment="1">
      <alignment horizontal="distributed" vertical="center" indent="1"/>
    </xf>
    <xf numFmtId="0" fontId="11" fillId="0" borderId="34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38" fontId="11" fillId="0" borderId="34" xfId="1" applyFont="1" applyBorder="1" applyAlignment="1">
      <alignment horizontal="right" vertical="center" indent="1"/>
    </xf>
    <xf numFmtId="38" fontId="11" fillId="0" borderId="32" xfId="1" applyFont="1" applyBorder="1" applyAlignment="1">
      <alignment horizontal="right" vertical="center" indent="1"/>
    </xf>
    <xf numFmtId="38" fontId="12" fillId="0" borderId="35" xfId="1" applyFont="1" applyBorder="1" applyAlignment="1">
      <alignment vertical="center"/>
    </xf>
    <xf numFmtId="38" fontId="13" fillId="0" borderId="21" xfId="1" applyFont="1" applyBorder="1" applyAlignment="1">
      <alignment vertical="center"/>
    </xf>
    <xf numFmtId="38" fontId="13" fillId="0" borderId="36" xfId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27" xfId="0" applyBorder="1" applyAlignment="1">
      <alignment horizontal="left" vertical="center" indent="2"/>
    </xf>
    <xf numFmtId="0" fontId="0" fillId="0" borderId="25" xfId="0" applyBorder="1" applyAlignment="1">
      <alignment horizontal="left" vertical="center" indent="2"/>
    </xf>
    <xf numFmtId="0" fontId="0" fillId="0" borderId="28" xfId="0" applyBorder="1" applyAlignment="1">
      <alignment horizontal="left" vertical="center" indent="2"/>
    </xf>
    <xf numFmtId="0" fontId="0" fillId="0" borderId="12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25</xdr:row>
      <xdr:rowOff>0</xdr:rowOff>
    </xdr:from>
    <xdr:to>
      <xdr:col>23</xdr:col>
      <xdr:colOff>0</xdr:colOff>
      <xdr:row>26</xdr:row>
      <xdr:rowOff>19050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981700" y="6543675"/>
          <a:ext cx="0" cy="219075"/>
        </a:xfrm>
        <a:prstGeom prst="straightConnector1">
          <a:avLst/>
        </a:prstGeom>
        <a:ln w="28575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24</xdr:row>
      <xdr:rowOff>19050</xdr:rowOff>
    </xdr:from>
    <xdr:to>
      <xdr:col>18</xdr:col>
      <xdr:colOff>0</xdr:colOff>
      <xdr:row>25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695825" y="6362700"/>
          <a:ext cx="0" cy="190500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25</xdr:row>
      <xdr:rowOff>9525</xdr:rowOff>
    </xdr:from>
    <xdr:to>
      <xdr:col>23</xdr:col>
      <xdr:colOff>0</xdr:colOff>
      <xdr:row>25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695825" y="6553200"/>
          <a:ext cx="1285875" cy="0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6"/>
  <sheetViews>
    <sheetView tabSelected="1" view="pageBreakPreview" zoomScaleNormal="100" zoomScaleSheetLayoutView="100" workbookViewId="0">
      <selection sqref="A1:Z44"/>
    </sheetView>
  </sheetViews>
  <sheetFormatPr defaultRowHeight="18"/>
  <cols>
    <col min="1" max="6" width="3.3984375" customWidth="1"/>
    <col min="7" max="7" width="4.19921875" customWidth="1"/>
    <col min="8" max="26" width="3.3984375" customWidth="1"/>
    <col min="27" max="27" width="7.69921875" hidden="1" customWidth="1"/>
    <col min="28" max="28" width="8.8984375" hidden="1" customWidth="1"/>
    <col min="29" max="29" width="5.5" hidden="1" customWidth="1"/>
    <col min="30" max="30" width="9" hidden="1" customWidth="1"/>
    <col min="31" max="31" width="9.09765625" hidden="1" customWidth="1"/>
    <col min="32" max="32" width="18" hidden="1" customWidth="1"/>
    <col min="33" max="33" width="9" customWidth="1"/>
  </cols>
  <sheetData>
    <row r="1" spans="1:26" ht="26.4">
      <c r="A1" s="192" t="s">
        <v>0</v>
      </c>
      <c r="B1" s="192"/>
      <c r="C1" s="192"/>
      <c r="D1" s="192"/>
      <c r="E1" s="192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R2" s="184" t="s">
        <v>1</v>
      </c>
      <c r="S2" s="184"/>
      <c r="T2" s="184"/>
      <c r="U2" s="184"/>
      <c r="V2" s="38" t="s">
        <v>2</v>
      </c>
      <c r="W2" s="38"/>
      <c r="X2" s="38" t="s">
        <v>3</v>
      </c>
      <c r="Y2" s="38"/>
      <c r="Z2" s="38" t="s">
        <v>4</v>
      </c>
    </row>
    <row r="3" spans="1:26" ht="9.75" customHeight="1" thickBot="1"/>
    <row r="4" spans="1:26" ht="19.5" customHeight="1">
      <c r="A4" s="194" t="s">
        <v>5</v>
      </c>
      <c r="B4" s="195"/>
      <c r="C4" s="195"/>
      <c r="D4" s="195"/>
      <c r="E4" s="195"/>
      <c r="F4" s="196"/>
      <c r="G4" s="200" t="s">
        <v>6</v>
      </c>
      <c r="H4" s="201"/>
      <c r="I4" s="201"/>
      <c r="J4" s="202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4"/>
    </row>
    <row r="5" spans="1:26" ht="24" customHeight="1">
      <c r="A5" s="197"/>
      <c r="B5" s="198"/>
      <c r="C5" s="198"/>
      <c r="D5" s="198"/>
      <c r="E5" s="198"/>
      <c r="F5" s="199"/>
      <c r="G5" s="205"/>
      <c r="H5" s="206"/>
      <c r="I5" s="206"/>
      <c r="J5" s="207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9"/>
    </row>
    <row r="6" spans="1:26" ht="24" customHeight="1">
      <c r="A6" s="158"/>
      <c r="B6" s="159"/>
      <c r="C6" s="159"/>
      <c r="D6" s="159"/>
      <c r="E6" s="159"/>
      <c r="F6" s="160"/>
      <c r="G6" s="170" t="s">
        <v>7</v>
      </c>
      <c r="H6" s="150"/>
      <c r="I6" s="150"/>
      <c r="J6" s="210"/>
      <c r="K6" s="189"/>
      <c r="L6" s="211"/>
      <c r="M6" s="211"/>
      <c r="N6" s="211"/>
      <c r="O6" s="211"/>
      <c r="P6" s="211"/>
      <c r="Q6" s="211"/>
      <c r="R6" s="177" t="s">
        <v>8</v>
      </c>
      <c r="S6" s="177"/>
      <c r="T6" s="177"/>
      <c r="U6" s="177"/>
      <c r="V6" s="177"/>
      <c r="W6" s="177"/>
      <c r="X6" s="177"/>
      <c r="Y6" s="177"/>
      <c r="Z6" s="179"/>
    </row>
    <row r="7" spans="1:26" ht="24" customHeight="1">
      <c r="A7" s="167" t="s">
        <v>9</v>
      </c>
      <c r="B7" s="168"/>
      <c r="C7" s="168"/>
      <c r="D7" s="168"/>
      <c r="E7" s="168"/>
      <c r="F7" s="169"/>
      <c r="G7" s="170"/>
      <c r="H7" s="150"/>
      <c r="I7" s="150"/>
      <c r="J7" s="41" t="s">
        <v>2</v>
      </c>
      <c r="K7" s="150"/>
      <c r="L7" s="150"/>
      <c r="M7" s="41" t="s">
        <v>3</v>
      </c>
      <c r="N7" s="150"/>
      <c r="O7" s="150"/>
      <c r="P7" s="41" t="s">
        <v>4</v>
      </c>
      <c r="Q7" s="150"/>
      <c r="R7" s="187"/>
      <c r="S7" s="187"/>
      <c r="T7" s="187"/>
      <c r="U7" s="187"/>
      <c r="V7" s="187"/>
      <c r="W7" s="187"/>
      <c r="X7" s="187"/>
      <c r="Y7" s="187"/>
      <c r="Z7" s="188"/>
    </row>
    <row r="8" spans="1:26" ht="24" customHeight="1">
      <c r="A8" s="180" t="s">
        <v>10</v>
      </c>
      <c r="B8" s="181"/>
      <c r="C8" s="181"/>
      <c r="D8" s="181"/>
      <c r="E8" s="181"/>
      <c r="F8" s="182"/>
      <c r="G8" s="183" t="s">
        <v>11</v>
      </c>
      <c r="H8" s="184"/>
      <c r="I8" s="185"/>
      <c r="J8" s="186"/>
      <c r="K8" s="1" t="s">
        <v>12</v>
      </c>
      <c r="L8" s="186"/>
      <c r="M8" s="186"/>
      <c r="N8" s="150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8"/>
    </row>
    <row r="9" spans="1:26" ht="24" customHeight="1">
      <c r="A9" s="158"/>
      <c r="B9" s="159"/>
      <c r="C9" s="159"/>
      <c r="D9" s="159"/>
      <c r="E9" s="159"/>
      <c r="F9" s="160"/>
      <c r="G9" s="189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1"/>
    </row>
    <row r="10" spans="1:26" ht="24" customHeight="1">
      <c r="A10" s="167" t="s">
        <v>13</v>
      </c>
      <c r="B10" s="168"/>
      <c r="C10" s="168"/>
      <c r="D10" s="168"/>
      <c r="E10" s="168"/>
      <c r="F10" s="169"/>
      <c r="G10" s="170" t="s">
        <v>14</v>
      </c>
      <c r="H10" s="150"/>
      <c r="I10" s="175"/>
      <c r="J10" s="176"/>
      <c r="K10" s="38" t="s">
        <v>12</v>
      </c>
      <c r="L10" s="176"/>
      <c r="M10" s="176"/>
      <c r="N10" s="38" t="s">
        <v>12</v>
      </c>
      <c r="O10" s="176"/>
      <c r="P10" s="176"/>
      <c r="Q10" s="177" t="s">
        <v>15</v>
      </c>
      <c r="R10" s="178"/>
      <c r="S10" s="178"/>
      <c r="T10" s="178"/>
      <c r="U10" s="178"/>
      <c r="V10" s="178"/>
      <c r="W10" s="178"/>
      <c r="X10" s="178"/>
      <c r="Y10" s="178"/>
      <c r="Z10" s="179"/>
    </row>
    <row r="11" spans="1:26" ht="24" customHeight="1">
      <c r="A11" s="167" t="s">
        <v>16</v>
      </c>
      <c r="B11" s="168"/>
      <c r="C11" s="168"/>
      <c r="D11" s="168"/>
      <c r="E11" s="168"/>
      <c r="F11" s="169"/>
      <c r="G11" s="171"/>
      <c r="H11" s="165"/>
      <c r="I11" s="165"/>
      <c r="J11" s="41" t="s">
        <v>17</v>
      </c>
      <c r="K11" s="165"/>
      <c r="L11" s="165"/>
      <c r="M11" s="165"/>
      <c r="N11" s="150" t="s">
        <v>18</v>
      </c>
      <c r="O11" s="150"/>
      <c r="P11" s="150"/>
      <c r="Q11" s="165"/>
      <c r="R11" s="165"/>
      <c r="S11" s="41" t="s">
        <v>19</v>
      </c>
      <c r="T11" s="172" t="s">
        <v>20</v>
      </c>
      <c r="U11" s="173"/>
      <c r="V11" s="174"/>
      <c r="W11" s="165"/>
      <c r="X11" s="165"/>
      <c r="Y11" s="165"/>
      <c r="Z11" s="166"/>
    </row>
    <row r="12" spans="1:26" ht="24" customHeight="1">
      <c r="A12" s="167" t="s">
        <v>21</v>
      </c>
      <c r="B12" s="168"/>
      <c r="C12" s="168"/>
      <c r="D12" s="168"/>
      <c r="E12" s="168"/>
      <c r="F12" s="169"/>
      <c r="G12" s="170"/>
      <c r="H12" s="150"/>
      <c r="I12" s="150"/>
      <c r="J12" s="41" t="s">
        <v>2</v>
      </c>
      <c r="K12" s="150" t="s">
        <v>22</v>
      </c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1"/>
    </row>
    <row r="13" spans="1:26" ht="24" customHeight="1">
      <c r="A13" s="167" t="s">
        <v>23</v>
      </c>
      <c r="B13" s="168"/>
      <c r="C13" s="168"/>
      <c r="D13" s="168"/>
      <c r="E13" s="168"/>
      <c r="F13" s="169"/>
      <c r="G13" s="170"/>
      <c r="H13" s="150"/>
      <c r="I13" s="150"/>
      <c r="J13" s="41" t="s">
        <v>2</v>
      </c>
      <c r="K13" s="150" t="s">
        <v>24</v>
      </c>
      <c r="L13" s="150"/>
      <c r="M13" s="150"/>
      <c r="N13" s="150"/>
      <c r="O13" s="41" t="s">
        <v>25</v>
      </c>
      <c r="P13" s="150"/>
      <c r="Q13" s="150"/>
      <c r="R13" s="150"/>
      <c r="S13" s="41" t="s">
        <v>2</v>
      </c>
      <c r="T13" s="150"/>
      <c r="U13" s="150"/>
      <c r="V13" s="41" t="s">
        <v>3</v>
      </c>
      <c r="W13" s="150" t="s">
        <v>26</v>
      </c>
      <c r="X13" s="150"/>
      <c r="Y13" s="150"/>
      <c r="Z13" s="151"/>
    </row>
    <row r="14" spans="1:26" ht="24" customHeight="1" thickBot="1">
      <c r="A14" s="152" t="s">
        <v>27</v>
      </c>
      <c r="B14" s="153"/>
      <c r="C14" s="153"/>
      <c r="D14" s="153"/>
      <c r="E14" s="153"/>
      <c r="F14" s="154"/>
      <c r="G14" s="155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7"/>
    </row>
    <row r="15" spans="1:26" ht="21" customHeight="1">
      <c r="A15" s="158" t="s">
        <v>28</v>
      </c>
      <c r="B15" s="159"/>
      <c r="C15" s="159"/>
      <c r="D15" s="159"/>
      <c r="E15" s="159"/>
      <c r="F15" s="160"/>
      <c r="G15" s="161" t="s">
        <v>29</v>
      </c>
      <c r="H15" s="162"/>
      <c r="I15" s="162"/>
      <c r="J15" s="163"/>
      <c r="K15" s="161" t="s">
        <v>30</v>
      </c>
      <c r="L15" s="162"/>
      <c r="M15" s="162"/>
      <c r="N15" s="162"/>
      <c r="O15" s="163"/>
      <c r="P15" s="161" t="s">
        <v>31</v>
      </c>
      <c r="Q15" s="162"/>
      <c r="R15" s="162"/>
      <c r="S15" s="162"/>
      <c r="T15" s="162"/>
      <c r="U15" s="161" t="s">
        <v>32</v>
      </c>
      <c r="V15" s="162"/>
      <c r="W15" s="162"/>
      <c r="X15" s="162"/>
      <c r="Y15" s="162"/>
      <c r="Z15" s="164"/>
    </row>
    <row r="16" spans="1:26" ht="18" customHeight="1">
      <c r="A16" s="138" t="s">
        <v>33</v>
      </c>
      <c r="B16" s="139"/>
      <c r="C16" s="139"/>
      <c r="D16" s="139"/>
      <c r="E16" s="139"/>
      <c r="F16" s="140"/>
      <c r="G16" s="141"/>
      <c r="H16" s="142"/>
      <c r="I16" s="143" t="s">
        <v>34</v>
      </c>
      <c r="J16" s="144"/>
      <c r="K16" s="43" t="s">
        <v>35</v>
      </c>
      <c r="L16" s="143">
        <v>100</v>
      </c>
      <c r="M16" s="143"/>
      <c r="N16" s="42" t="s">
        <v>36</v>
      </c>
      <c r="O16" s="2" t="s">
        <v>37</v>
      </c>
      <c r="P16" s="145" t="str">
        <f>IF(G16*L16=0,"",G16*L16)</f>
        <v/>
      </c>
      <c r="Q16" s="146"/>
      <c r="R16" s="146"/>
      <c r="S16" s="146"/>
      <c r="T16" s="3" t="s">
        <v>36</v>
      </c>
      <c r="U16" s="147" t="s">
        <v>75</v>
      </c>
      <c r="V16" s="148"/>
      <c r="W16" s="148"/>
      <c r="X16" s="148"/>
      <c r="Y16" s="148"/>
      <c r="Z16" s="149"/>
    </row>
    <row r="17" spans="1:30" ht="18" customHeight="1">
      <c r="A17" s="121" t="s">
        <v>38</v>
      </c>
      <c r="B17" s="122"/>
      <c r="C17" s="122"/>
      <c r="D17" s="122"/>
      <c r="E17" s="122"/>
      <c r="F17" s="123"/>
      <c r="G17" s="124"/>
      <c r="H17" s="125"/>
      <c r="I17" s="126" t="s">
        <v>34</v>
      </c>
      <c r="J17" s="127"/>
      <c r="K17" s="48" t="s">
        <v>35</v>
      </c>
      <c r="L17" s="126">
        <v>100</v>
      </c>
      <c r="M17" s="126"/>
      <c r="N17" s="47" t="s">
        <v>36</v>
      </c>
      <c r="O17" s="4" t="s">
        <v>37</v>
      </c>
      <c r="P17" s="128" t="str">
        <f t="shared" ref="P17:P21" si="0">IF(G17*L17=0,"",G17*L17)</f>
        <v/>
      </c>
      <c r="Q17" s="129"/>
      <c r="R17" s="129"/>
      <c r="S17" s="129"/>
      <c r="T17" s="5" t="s">
        <v>36</v>
      </c>
      <c r="U17" s="6">
        <v>0</v>
      </c>
      <c r="V17" s="7" t="s">
        <v>39</v>
      </c>
      <c r="W17" s="7">
        <v>9</v>
      </c>
      <c r="X17" s="7" t="s">
        <v>40</v>
      </c>
      <c r="Y17" s="7">
        <f>U17*W17</f>
        <v>0</v>
      </c>
      <c r="Z17" s="8" t="s">
        <v>41</v>
      </c>
    </row>
    <row r="18" spans="1:30" ht="18" customHeight="1">
      <c r="A18" s="121" t="s">
        <v>42</v>
      </c>
      <c r="B18" s="122"/>
      <c r="C18" s="122"/>
      <c r="D18" s="122"/>
      <c r="E18" s="122"/>
      <c r="F18" s="123"/>
      <c r="G18" s="124"/>
      <c r="H18" s="125"/>
      <c r="I18" s="126" t="s">
        <v>34</v>
      </c>
      <c r="J18" s="127"/>
      <c r="K18" s="48" t="s">
        <v>35</v>
      </c>
      <c r="L18" s="126">
        <v>100</v>
      </c>
      <c r="M18" s="126"/>
      <c r="N18" s="47" t="s">
        <v>36</v>
      </c>
      <c r="O18" s="4" t="s">
        <v>37</v>
      </c>
      <c r="P18" s="128" t="str">
        <f t="shared" si="0"/>
        <v/>
      </c>
      <c r="Q18" s="129"/>
      <c r="R18" s="129"/>
      <c r="S18" s="129"/>
      <c r="T18" s="5" t="s">
        <v>36</v>
      </c>
      <c r="U18" s="135"/>
      <c r="V18" s="136"/>
      <c r="W18" s="136"/>
      <c r="X18" s="136"/>
      <c r="Y18" s="136"/>
      <c r="Z18" s="137"/>
    </row>
    <row r="19" spans="1:30" ht="18" customHeight="1">
      <c r="A19" s="121" t="s">
        <v>43</v>
      </c>
      <c r="B19" s="122"/>
      <c r="C19" s="122"/>
      <c r="D19" s="122"/>
      <c r="E19" s="122"/>
      <c r="F19" s="123"/>
      <c r="G19" s="124"/>
      <c r="H19" s="125"/>
      <c r="I19" s="126" t="s">
        <v>34</v>
      </c>
      <c r="J19" s="127"/>
      <c r="K19" s="48" t="s">
        <v>35</v>
      </c>
      <c r="L19" s="126">
        <v>100</v>
      </c>
      <c r="M19" s="126"/>
      <c r="N19" s="47" t="s">
        <v>36</v>
      </c>
      <c r="O19" s="4" t="s">
        <v>37</v>
      </c>
      <c r="P19" s="128" t="str">
        <f t="shared" si="0"/>
        <v/>
      </c>
      <c r="Q19" s="129"/>
      <c r="R19" s="129"/>
      <c r="S19" s="129"/>
      <c r="T19" s="5" t="s">
        <v>36</v>
      </c>
      <c r="U19" s="50"/>
      <c r="V19" s="51"/>
      <c r="W19" s="51"/>
      <c r="X19" s="51"/>
      <c r="Y19" s="51"/>
      <c r="Z19" s="52"/>
    </row>
    <row r="20" spans="1:30" ht="18" customHeight="1">
      <c r="A20" s="121" t="s">
        <v>44</v>
      </c>
      <c r="B20" s="122"/>
      <c r="C20" s="122"/>
      <c r="D20" s="122"/>
      <c r="E20" s="122"/>
      <c r="F20" s="123"/>
      <c r="G20" s="124"/>
      <c r="H20" s="125"/>
      <c r="I20" s="126" t="s">
        <v>34</v>
      </c>
      <c r="J20" s="127"/>
      <c r="K20" s="48" t="s">
        <v>35</v>
      </c>
      <c r="L20" s="126">
        <v>200</v>
      </c>
      <c r="M20" s="126"/>
      <c r="N20" s="47" t="s">
        <v>36</v>
      </c>
      <c r="O20" s="4" t="s">
        <v>37</v>
      </c>
      <c r="P20" s="128" t="str">
        <f t="shared" si="0"/>
        <v/>
      </c>
      <c r="Q20" s="129"/>
      <c r="R20" s="129"/>
      <c r="S20" s="129"/>
      <c r="T20" s="5" t="s">
        <v>36</v>
      </c>
      <c r="U20" s="133" t="s">
        <v>45</v>
      </c>
      <c r="V20" s="134"/>
      <c r="W20" s="134"/>
      <c r="X20" s="134"/>
      <c r="Y20" s="45">
        <f>IF(SUM(G16:H23)&lt;=2,6,16)</f>
        <v>6</v>
      </c>
      <c r="Z20" s="46" t="s">
        <v>41</v>
      </c>
    </row>
    <row r="21" spans="1:30" ht="18" customHeight="1">
      <c r="A21" s="121" t="s">
        <v>46</v>
      </c>
      <c r="B21" s="122"/>
      <c r="C21" s="122"/>
      <c r="D21" s="122"/>
      <c r="E21" s="122"/>
      <c r="F21" s="123"/>
      <c r="G21" s="124"/>
      <c r="H21" s="125"/>
      <c r="I21" s="126" t="s">
        <v>34</v>
      </c>
      <c r="J21" s="127"/>
      <c r="K21" s="48" t="s">
        <v>35</v>
      </c>
      <c r="L21" s="126">
        <v>300</v>
      </c>
      <c r="M21" s="126"/>
      <c r="N21" s="47" t="s">
        <v>36</v>
      </c>
      <c r="O21" s="4" t="s">
        <v>37</v>
      </c>
      <c r="P21" s="128" t="str">
        <f t="shared" si="0"/>
        <v/>
      </c>
      <c r="Q21" s="129"/>
      <c r="R21" s="129"/>
      <c r="S21" s="129"/>
      <c r="T21" s="5" t="s">
        <v>36</v>
      </c>
      <c r="U21" s="44"/>
      <c r="V21" s="45"/>
      <c r="W21" s="132" t="s">
        <v>47</v>
      </c>
      <c r="X21" s="132"/>
      <c r="Y21" s="45">
        <f>Y17+Y19+Y20</f>
        <v>6</v>
      </c>
      <c r="Z21" s="46" t="s">
        <v>41</v>
      </c>
    </row>
    <row r="22" spans="1:30" ht="18" customHeight="1">
      <c r="A22" s="121" t="s">
        <v>48</v>
      </c>
      <c r="B22" s="122"/>
      <c r="C22" s="122"/>
      <c r="D22" s="122"/>
      <c r="E22" s="122"/>
      <c r="F22" s="123"/>
      <c r="G22" s="124"/>
      <c r="H22" s="125"/>
      <c r="I22" s="126" t="s">
        <v>34</v>
      </c>
      <c r="J22" s="127"/>
      <c r="K22" s="48" t="s">
        <v>35</v>
      </c>
      <c r="L22" s="126">
        <v>500</v>
      </c>
      <c r="M22" s="126"/>
      <c r="N22" s="47" t="s">
        <v>36</v>
      </c>
      <c r="O22" s="4" t="s">
        <v>37</v>
      </c>
      <c r="P22" s="128" t="str">
        <f>IF(G22*L22=0,"",G22*L22)</f>
        <v/>
      </c>
      <c r="Q22" s="129"/>
      <c r="R22" s="129"/>
      <c r="S22" s="129"/>
      <c r="T22" s="5" t="s">
        <v>36</v>
      </c>
      <c r="U22" s="130" t="s">
        <v>49</v>
      </c>
      <c r="V22" s="131"/>
      <c r="W22" s="108">
        <f>VLOOKUP(Y21,$AB$47:$AD$56,2,TRUE)</f>
        <v>0</v>
      </c>
      <c r="X22" s="108" t="e">
        <f>VLOOKUP(X21,$AB$47:$AD$56,2,TRUE)</f>
        <v>#N/A</v>
      </c>
      <c r="Y22" s="108">
        <f>VLOOKUP(Y21,$AB$47:$AD$56,2,TRUE)</f>
        <v>0</v>
      </c>
      <c r="Z22" s="9" t="s">
        <v>36</v>
      </c>
    </row>
    <row r="23" spans="1:30" ht="18" customHeight="1" thickBot="1">
      <c r="A23" s="109" t="s">
        <v>50</v>
      </c>
      <c r="B23" s="110"/>
      <c r="C23" s="110"/>
      <c r="D23" s="110"/>
      <c r="E23" s="110"/>
      <c r="F23" s="111"/>
      <c r="G23" s="112"/>
      <c r="H23" s="113"/>
      <c r="I23" s="114" t="s">
        <v>34</v>
      </c>
      <c r="J23" s="115"/>
      <c r="K23" s="49" t="s">
        <v>35</v>
      </c>
      <c r="L23" s="114"/>
      <c r="M23" s="114"/>
      <c r="N23" s="10" t="s">
        <v>36</v>
      </c>
      <c r="O23" s="11" t="s">
        <v>37</v>
      </c>
      <c r="P23" s="116" t="str">
        <f>IF(G23*L23=0,"",G23*L23)</f>
        <v/>
      </c>
      <c r="Q23" s="117"/>
      <c r="R23" s="117"/>
      <c r="S23" s="117"/>
      <c r="T23" s="38" t="s">
        <v>36</v>
      </c>
      <c r="U23" s="118" t="s">
        <v>51</v>
      </c>
      <c r="V23" s="119"/>
      <c r="W23" s="120">
        <f>IF(I27="速達",VLOOKUP(Y21,$AB$47:$AD$56,3,TRUE),0)</f>
        <v>0</v>
      </c>
      <c r="X23" s="120" t="e">
        <f>VLOOKUP(X21,$AB$47:$AD$56,3,TRUE)</f>
        <v>#N/A</v>
      </c>
      <c r="Y23" s="120">
        <f>VLOOKUP(Y21,$AB$47:$AD$56,3,TRUE)</f>
        <v>0</v>
      </c>
      <c r="Z23" s="12" t="s">
        <v>36</v>
      </c>
    </row>
    <row r="24" spans="1:30" ht="21" customHeight="1" thickTop="1" thickBot="1">
      <c r="A24" s="78"/>
      <c r="B24" s="79"/>
      <c r="C24" s="79"/>
      <c r="D24" s="79"/>
      <c r="E24" s="79"/>
      <c r="F24" s="79"/>
      <c r="G24" s="80" t="s">
        <v>52</v>
      </c>
      <c r="H24" s="80"/>
      <c r="I24" s="80"/>
      <c r="J24" s="80"/>
      <c r="K24" s="80"/>
      <c r="L24" s="80"/>
      <c r="M24" s="80"/>
      <c r="N24" s="80"/>
      <c r="O24" s="81"/>
      <c r="P24" s="82" t="str">
        <f>IF(SUM(P16:S23)=0,"",SUM(P16:S23))</f>
        <v/>
      </c>
      <c r="Q24" s="83"/>
      <c r="R24" s="83"/>
      <c r="S24" s="83"/>
      <c r="T24" s="13" t="s">
        <v>36</v>
      </c>
      <c r="U24" s="84" t="s">
        <v>53</v>
      </c>
      <c r="V24" s="85"/>
      <c r="W24" s="86">
        <f>W22+W23</f>
        <v>0</v>
      </c>
      <c r="X24" s="86"/>
      <c r="Y24" s="86"/>
      <c r="Z24" s="14" t="s">
        <v>36</v>
      </c>
    </row>
    <row r="25" spans="1:30" ht="15.75" customHeight="1"/>
    <row r="26" spans="1:30" ht="15.75" customHeight="1" thickBot="1"/>
    <row r="27" spans="1:30" ht="21" customHeight="1" thickTop="1" thickBot="1">
      <c r="A27" s="87" t="s">
        <v>74</v>
      </c>
      <c r="B27" s="88"/>
      <c r="C27" s="88"/>
      <c r="D27" s="88"/>
      <c r="E27" s="88"/>
      <c r="F27" s="88"/>
      <c r="G27" s="88"/>
      <c r="H27" s="93" t="s">
        <v>54</v>
      </c>
      <c r="I27" s="96"/>
      <c r="J27" s="97"/>
      <c r="K27" s="98"/>
      <c r="L27" s="15"/>
      <c r="M27" s="105" t="s">
        <v>52</v>
      </c>
      <c r="N27" s="106"/>
      <c r="O27" s="106"/>
      <c r="P27" s="106"/>
      <c r="Q27" s="106"/>
      <c r="R27" s="106"/>
      <c r="S27" s="106"/>
      <c r="T27" s="106"/>
      <c r="U27" s="107"/>
      <c r="V27" s="82" t="str">
        <f>P24</f>
        <v/>
      </c>
      <c r="W27" s="83"/>
      <c r="X27" s="83"/>
      <c r="Y27" s="83"/>
      <c r="Z27" s="16" t="s">
        <v>36</v>
      </c>
    </row>
    <row r="28" spans="1:30" ht="21" customHeight="1" thickTop="1" thickBot="1">
      <c r="A28" s="89"/>
      <c r="B28" s="90"/>
      <c r="C28" s="90"/>
      <c r="D28" s="90"/>
      <c r="E28" s="90"/>
      <c r="F28" s="90"/>
      <c r="G28" s="90"/>
      <c r="H28" s="94"/>
      <c r="I28" s="99"/>
      <c r="J28" s="100"/>
      <c r="K28" s="101"/>
      <c r="L28" s="17"/>
      <c r="M28" s="68" t="s">
        <v>49</v>
      </c>
      <c r="N28" s="69"/>
      <c r="O28" s="69"/>
      <c r="P28" s="69"/>
      <c r="Q28" s="70" t="str">
        <f>IF(I27="速達","（速達料金含む）","")</f>
        <v/>
      </c>
      <c r="R28" s="70"/>
      <c r="S28" s="70"/>
      <c r="T28" s="70"/>
      <c r="U28" s="71"/>
      <c r="V28" s="72" t="str">
        <f>IF(W24=0,"",W24)</f>
        <v/>
      </c>
      <c r="W28" s="72"/>
      <c r="X28" s="72"/>
      <c r="Y28" s="72"/>
      <c r="Z28" s="18" t="s">
        <v>36</v>
      </c>
    </row>
    <row r="29" spans="1:30" ht="21" customHeight="1" thickTop="1" thickBot="1">
      <c r="A29" s="91"/>
      <c r="B29" s="92"/>
      <c r="C29" s="92"/>
      <c r="D29" s="92"/>
      <c r="E29" s="92"/>
      <c r="F29" s="92"/>
      <c r="G29" s="92"/>
      <c r="H29" s="95"/>
      <c r="I29" s="102"/>
      <c r="J29" s="103"/>
      <c r="K29" s="104"/>
      <c r="L29" s="19"/>
      <c r="M29" s="73" t="s">
        <v>55</v>
      </c>
      <c r="N29" s="74"/>
      <c r="O29" s="74"/>
      <c r="P29" s="74"/>
      <c r="Q29" s="74"/>
      <c r="R29" s="74"/>
      <c r="S29" s="74"/>
      <c r="T29" s="74"/>
      <c r="U29" s="75"/>
      <c r="V29" s="76" t="str">
        <f>IF(SUM(V27:Y28)=0,"",SUM(V27:Y28))</f>
        <v/>
      </c>
      <c r="W29" s="76"/>
      <c r="X29" s="76"/>
      <c r="Y29" s="76"/>
      <c r="Z29" s="20" t="s">
        <v>36</v>
      </c>
    </row>
    <row r="30" spans="1:30" ht="13.5" customHeight="1">
      <c r="S30" s="21"/>
      <c r="T30" s="22"/>
      <c r="U30" s="22"/>
      <c r="V30" s="22"/>
      <c r="W30" s="22"/>
      <c r="X30" s="22"/>
      <c r="Y30" s="22"/>
      <c r="Z30" s="23"/>
    </row>
    <row r="31" spans="1:30" ht="21" customHeight="1">
      <c r="A31" s="77" t="s">
        <v>56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S31" s="24"/>
      <c r="T31" s="25"/>
      <c r="U31" s="25"/>
      <c r="V31" s="25"/>
      <c r="W31" s="25"/>
      <c r="X31" s="25"/>
      <c r="Y31" s="25"/>
      <c r="Z31" s="25"/>
    </row>
    <row r="32" spans="1:30" ht="21" customHeight="1">
      <c r="A32" s="53" t="s">
        <v>57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AD32" t="s">
        <v>58</v>
      </c>
    </row>
    <row r="33" spans="1:32" ht="9.75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54" t="str">
        <f>IF(I27="速達",I27,"")</f>
        <v/>
      </c>
      <c r="T33" s="55"/>
      <c r="U33" s="55"/>
      <c r="V33" s="27"/>
      <c r="W33" s="27"/>
      <c r="X33" s="27"/>
      <c r="Y33" s="27"/>
      <c r="Z33" s="28"/>
    </row>
    <row r="34" spans="1:32" ht="21" customHeight="1">
      <c r="A34" s="29"/>
      <c r="S34" s="56"/>
      <c r="T34" s="56"/>
      <c r="U34" s="56"/>
      <c r="Z34" s="30"/>
    </row>
    <row r="35" spans="1:32" ht="9.75" customHeight="1">
      <c r="A35" s="29"/>
      <c r="S35" s="56"/>
      <c r="T35" s="56"/>
      <c r="U35" s="56"/>
      <c r="Z35" s="30"/>
    </row>
    <row r="36" spans="1:32" ht="18" customHeight="1">
      <c r="A36" s="29"/>
      <c r="Z36" s="30"/>
    </row>
    <row r="37" spans="1:32" ht="21" customHeight="1">
      <c r="A37" s="29"/>
      <c r="C37" s="31" t="s">
        <v>11</v>
      </c>
      <c r="D37" s="32"/>
      <c r="E37" s="32"/>
      <c r="F37" s="32"/>
      <c r="G37" s="38" t="s">
        <v>12</v>
      </c>
      <c r="H37" s="32"/>
      <c r="I37" s="32"/>
      <c r="J37" s="32"/>
      <c r="K37" s="32"/>
      <c r="Z37" s="30"/>
    </row>
    <row r="38" spans="1:32" ht="21" customHeight="1">
      <c r="A38" s="29"/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Z38" s="30"/>
    </row>
    <row r="39" spans="1:32" ht="21" customHeight="1">
      <c r="A39" s="2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Z39" s="30"/>
    </row>
    <row r="40" spans="1:32" ht="21" customHeight="1">
      <c r="A40" s="29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Z40" s="30"/>
    </row>
    <row r="41" spans="1:32" ht="21" customHeight="1">
      <c r="A41" s="29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Z41" s="30"/>
    </row>
    <row r="42" spans="1:32" ht="21" customHeight="1">
      <c r="A42" s="29"/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5" t="s">
        <v>59</v>
      </c>
      <c r="V42" s="66"/>
      <c r="Z42" s="30"/>
    </row>
    <row r="43" spans="1:32" ht="21" customHeight="1">
      <c r="A43" s="2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7"/>
      <c r="V43" s="67"/>
      <c r="Z43" s="30"/>
    </row>
    <row r="44" spans="1:32" ht="21" customHeight="1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5"/>
    </row>
    <row r="45" spans="1:32" ht="13.5" customHeight="1"/>
    <row r="46" spans="1:32">
      <c r="AA46" s="36" t="s">
        <v>60</v>
      </c>
      <c r="AB46" s="36" t="s">
        <v>41</v>
      </c>
      <c r="AC46" s="36" t="s">
        <v>61</v>
      </c>
      <c r="AD46" s="36" t="s">
        <v>62</v>
      </c>
      <c r="AE46" s="37">
        <v>5</v>
      </c>
      <c r="AF46" s="38" t="s">
        <v>63</v>
      </c>
    </row>
    <row r="47" spans="1:32">
      <c r="AA47" s="39" t="s">
        <v>64</v>
      </c>
      <c r="AB47" s="40">
        <v>1</v>
      </c>
      <c r="AC47" s="40">
        <v>0</v>
      </c>
      <c r="AD47" s="40">
        <v>0</v>
      </c>
      <c r="AE47">
        <f>VLOOKUP(AE46,$AB$47:$AD$56,2,TRUE)</f>
        <v>0</v>
      </c>
      <c r="AF47" t="s">
        <v>61</v>
      </c>
    </row>
    <row r="48" spans="1:32">
      <c r="AA48" s="39" t="s">
        <v>65</v>
      </c>
      <c r="AB48" s="40">
        <v>7</v>
      </c>
      <c r="AC48" s="40">
        <v>110</v>
      </c>
      <c r="AD48" s="40">
        <v>300</v>
      </c>
      <c r="AE48">
        <f>VLOOKUP(AE46,$AB$47:$AD$56,3,TRUE)</f>
        <v>0</v>
      </c>
      <c r="AF48" t="s">
        <v>62</v>
      </c>
    </row>
    <row r="49" spans="27:32">
      <c r="AA49" s="39" t="s">
        <v>65</v>
      </c>
      <c r="AB49" s="40">
        <v>26</v>
      </c>
      <c r="AC49" s="40">
        <v>140</v>
      </c>
      <c r="AD49" s="40">
        <v>300</v>
      </c>
      <c r="AE49">
        <f>SUM(AE47:AE48)</f>
        <v>0</v>
      </c>
      <c r="AF49" t="s">
        <v>66</v>
      </c>
    </row>
    <row r="50" spans="27:32">
      <c r="AA50" s="39" t="s">
        <v>67</v>
      </c>
      <c r="AB50" s="40">
        <v>51</v>
      </c>
      <c r="AC50" s="40">
        <v>180</v>
      </c>
      <c r="AD50" s="40">
        <v>300</v>
      </c>
    </row>
    <row r="51" spans="27:32">
      <c r="AA51" s="39" t="s">
        <v>68</v>
      </c>
      <c r="AB51" s="40">
        <v>101</v>
      </c>
      <c r="AC51" s="40">
        <v>270</v>
      </c>
      <c r="AD51" s="40">
        <v>300</v>
      </c>
    </row>
    <row r="52" spans="27:32">
      <c r="AA52" s="39" t="s">
        <v>69</v>
      </c>
      <c r="AB52" s="40">
        <v>151</v>
      </c>
      <c r="AC52" s="40">
        <v>320</v>
      </c>
      <c r="AD52" s="40">
        <v>300</v>
      </c>
    </row>
    <row r="53" spans="27:32">
      <c r="AA53" s="39" t="s">
        <v>70</v>
      </c>
      <c r="AB53" s="40">
        <v>251</v>
      </c>
      <c r="AC53" s="40">
        <v>510</v>
      </c>
      <c r="AD53" s="40">
        <v>400</v>
      </c>
    </row>
    <row r="54" spans="27:32">
      <c r="AA54" s="39" t="s">
        <v>71</v>
      </c>
      <c r="AB54" s="40">
        <v>501</v>
      </c>
      <c r="AC54" s="40">
        <v>750</v>
      </c>
      <c r="AD54" s="40">
        <v>400</v>
      </c>
    </row>
    <row r="55" spans="27:32">
      <c r="AA55" s="39" t="s">
        <v>72</v>
      </c>
      <c r="AB55" s="40">
        <v>1001</v>
      </c>
      <c r="AC55" s="40">
        <v>1350</v>
      </c>
      <c r="AD55" s="40">
        <v>690</v>
      </c>
    </row>
    <row r="56" spans="27:32">
      <c r="AA56" s="39" t="s">
        <v>73</v>
      </c>
      <c r="AB56" s="40">
        <v>2001</v>
      </c>
      <c r="AC56" s="40">
        <v>1750</v>
      </c>
      <c r="AD56" s="40">
        <v>690</v>
      </c>
    </row>
  </sheetData>
  <mergeCells count="122">
    <mergeCell ref="R6:Z6"/>
    <mergeCell ref="A7:F7"/>
    <mergeCell ref="G7:I7"/>
    <mergeCell ref="K7:L7"/>
    <mergeCell ref="N7:O7"/>
    <mergeCell ref="Q7:Z7"/>
    <mergeCell ref="A1:Z1"/>
    <mergeCell ref="R2:S2"/>
    <mergeCell ref="T2:U2"/>
    <mergeCell ref="A4:F6"/>
    <mergeCell ref="G4:I4"/>
    <mergeCell ref="J4:Z4"/>
    <mergeCell ref="G5:I5"/>
    <mergeCell ref="J5:Z5"/>
    <mergeCell ref="G6:J6"/>
    <mergeCell ref="K6:Q6"/>
    <mergeCell ref="A10:F10"/>
    <mergeCell ref="G10:H10"/>
    <mergeCell ref="I10:J10"/>
    <mergeCell ref="L10:M10"/>
    <mergeCell ref="O10:P10"/>
    <mergeCell ref="Q10:Z10"/>
    <mergeCell ref="A8:F9"/>
    <mergeCell ref="G8:H8"/>
    <mergeCell ref="I8:J8"/>
    <mergeCell ref="L8:M8"/>
    <mergeCell ref="N8:Z8"/>
    <mergeCell ref="G9:Z9"/>
    <mergeCell ref="W11:Z11"/>
    <mergeCell ref="A12:F12"/>
    <mergeCell ref="G12:I12"/>
    <mergeCell ref="K12:N12"/>
    <mergeCell ref="O12:Z12"/>
    <mergeCell ref="A13:F13"/>
    <mergeCell ref="G13:I13"/>
    <mergeCell ref="K13:N13"/>
    <mergeCell ref="P13:R13"/>
    <mergeCell ref="T13:U13"/>
    <mergeCell ref="A11:F11"/>
    <mergeCell ref="G11:I11"/>
    <mergeCell ref="K11:M11"/>
    <mergeCell ref="N11:P11"/>
    <mergeCell ref="Q11:R11"/>
    <mergeCell ref="T11:V11"/>
    <mergeCell ref="A16:F16"/>
    <mergeCell ref="G16:H16"/>
    <mergeCell ref="I16:J16"/>
    <mergeCell ref="L16:M16"/>
    <mergeCell ref="P16:S16"/>
    <mergeCell ref="U16:Z16"/>
    <mergeCell ref="W13:Z13"/>
    <mergeCell ref="A14:F14"/>
    <mergeCell ref="G14:Z14"/>
    <mergeCell ref="A15:F15"/>
    <mergeCell ref="G15:J15"/>
    <mergeCell ref="K15:O15"/>
    <mergeCell ref="P15:T15"/>
    <mergeCell ref="U15:Z15"/>
    <mergeCell ref="U18:Z18"/>
    <mergeCell ref="A19:F19"/>
    <mergeCell ref="G19:H19"/>
    <mergeCell ref="I19:J19"/>
    <mergeCell ref="L19:M19"/>
    <mergeCell ref="P19:S19"/>
    <mergeCell ref="A17:F17"/>
    <mergeCell ref="G17:H17"/>
    <mergeCell ref="I17:J17"/>
    <mergeCell ref="L17:M17"/>
    <mergeCell ref="P17:S17"/>
    <mergeCell ref="A18:F18"/>
    <mergeCell ref="G18:H18"/>
    <mergeCell ref="I18:J18"/>
    <mergeCell ref="L18:M18"/>
    <mergeCell ref="P18:S18"/>
    <mergeCell ref="A21:F21"/>
    <mergeCell ref="G21:H21"/>
    <mergeCell ref="I21:J21"/>
    <mergeCell ref="L21:M21"/>
    <mergeCell ref="P21:S21"/>
    <mergeCell ref="W21:X21"/>
    <mergeCell ref="A20:F20"/>
    <mergeCell ref="G20:H20"/>
    <mergeCell ref="I20:J20"/>
    <mergeCell ref="L20:M20"/>
    <mergeCell ref="P20:S20"/>
    <mergeCell ref="U20:X20"/>
    <mergeCell ref="W22:Y22"/>
    <mergeCell ref="A23:F23"/>
    <mergeCell ref="G23:H23"/>
    <mergeCell ref="I23:J23"/>
    <mergeCell ref="L23:M23"/>
    <mergeCell ref="P23:S23"/>
    <mergeCell ref="U23:V23"/>
    <mergeCell ref="W23:Y23"/>
    <mergeCell ref="A22:F22"/>
    <mergeCell ref="G22:H22"/>
    <mergeCell ref="I22:J22"/>
    <mergeCell ref="L22:M22"/>
    <mergeCell ref="P22:S22"/>
    <mergeCell ref="U22:V22"/>
    <mergeCell ref="A24:F24"/>
    <mergeCell ref="G24:O24"/>
    <mergeCell ref="P24:S24"/>
    <mergeCell ref="U24:V24"/>
    <mergeCell ref="W24:Y24"/>
    <mergeCell ref="A27:G29"/>
    <mergeCell ref="H27:H29"/>
    <mergeCell ref="I27:K29"/>
    <mergeCell ref="M27:U27"/>
    <mergeCell ref="V27:Y27"/>
    <mergeCell ref="A32:Q32"/>
    <mergeCell ref="S33:U35"/>
    <mergeCell ref="D38:V39"/>
    <mergeCell ref="D40:V41"/>
    <mergeCell ref="H42:T43"/>
    <mergeCell ref="U42:V43"/>
    <mergeCell ref="M28:P28"/>
    <mergeCell ref="Q28:U28"/>
    <mergeCell ref="V28:Y28"/>
    <mergeCell ref="M29:U29"/>
    <mergeCell ref="V29:Y29"/>
    <mergeCell ref="A31:Q31"/>
  </mergeCells>
  <phoneticPr fontId="3"/>
  <conditionalFormatting sqref="O34:R34 V34:Y34">
    <cfRule type="expression" dxfId="0" priority="1">
      <formula>$I$27="速達"</formula>
    </cfRule>
  </conditionalFormatting>
  <printOptions horizontalCentered="1"/>
  <pageMargins left="0.51181102362204722" right="0.51181102362204722" top="0.55118110236220474" bottom="0.15748031496062992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証明書発行願 (変更)</vt:lpstr>
      <vt:lpstr>'証明書発行願 (変更)'!Print_Area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OSUH</dc:creator>
  <cp:lastModifiedBy>哲哉 佐藤</cp:lastModifiedBy>
  <cp:lastPrinted>2024-09-27T04:51:42Z</cp:lastPrinted>
  <dcterms:created xsi:type="dcterms:W3CDTF">2021-10-12T07:45:23Z</dcterms:created>
  <dcterms:modified xsi:type="dcterms:W3CDTF">2024-09-30T08:18:23Z</dcterms:modified>
</cp:coreProperties>
</file>